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2015" windowHeight="5730" tabRatio="815" activeTab="0"/>
  </bookViews>
  <sheets>
    <sheet name="Итоговая" sheetId="1" r:id="rId1"/>
  </sheets>
  <definedNames>
    <definedName name="_xlnm.Print_Area" localSheetId="0">'Итоговая'!$A$1:$M$36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<sst xmlns="http://schemas.openxmlformats.org/spreadsheetml/2006/main" count="28" uniqueCount="28">
  <si>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</si>
  <si>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</si>
  <si>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</si>
  <si>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</si>
  <si>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</si>
  <si>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</si>
  <si>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</si>
  <si>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</si>
  <si>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</si>
  <si>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</si>
  <si>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</si>
  <si>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</si>
  <si>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</si>
  <si>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</si>
  <si>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</si>
  <si>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</si>
  <si>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</si>
  <si>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</si>
  <si>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</si>
  <si>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</si>
  <si>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</si>
  <si>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</si>
  <si>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</si>
  <si>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</si>
  <si>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</si>
  <si>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Иные мбт на сбалансированность</t>
  </si>
  <si>
    <t>Расчет иных межбюджетных трансфертов на поддержку мер по обеспечению сбалансированности бюджетов поселений  на 2022 год</t>
  </si>
  <si>
    <t>(с учетом изменений по решению Думы №710 от 17.02.2022)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</si>
</sst>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2" fontId="48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172" fontId="6" fillId="0" borderId="12" xfId="54" applyNumberFormat="1" applyFont="1" applyFill="1" applyBorder="1" applyAlignment="1">
      <alignment horizontal="center" wrapText="1"/>
      <protection/>
    </xf>
    <xf numFmtId="172" fontId="6" fillId="0" borderId="1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5. Приложение №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3.3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10.625" style="3" bestFit="1" customWidth="1"/>
    <col min="8" max="8" width="10.625" style="3" customWidth="1"/>
    <col min="9" max="9" width="9.625" style="3" customWidth="1"/>
    <col min="10" max="10" width="11.375" style="3" customWidth="1"/>
    <col min="11" max="11" width="12.00390625" style="3" customWidth="1"/>
    <col min="12" max="12" width="14.625" style="3" customWidth="1"/>
    <col min="13" max="13" width="12.625" style="3" customWidth="1"/>
    <col min="14" max="14" width="9.125" style="3" customWidth="1"/>
    <col min="15" max="15" width="14.25390625" style="20" customWidth="1"/>
    <col min="16" max="16" width="9.125" style="20" customWidth="1"/>
    <col min="17" max="17" width="14.125" style="20" customWidth="1"/>
    <col min="18" max="18" width="9.125" style="20" customWidth="1"/>
    <col min="19" max="19" width="10.75390625" style="3" bestFit="1" customWidth="1"/>
    <col min="20" max="20" width="15.875" style="3" customWidth="1"/>
    <col min="21" max="16384" width="9.125" style="3" customWidth="1"/>
  </cols>
  <sheetData>
    <row r="1" ht="12.75">
      <c r="B1" s="2"/>
    </row>
    <row r="2" spans="2:13" ht="38.25" customHeight="1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8.75">
      <c r="B3" s="16"/>
      <c r="C3" s="37" t="s">
        <v>27</v>
      </c>
      <c r="D3" s="37"/>
      <c r="E3" s="37"/>
      <c r="F3" s="37"/>
      <c r="G3" s="37"/>
      <c r="H3" s="37"/>
      <c r="I3" s="37"/>
      <c r="J3" s="17"/>
      <c r="K3" s="17"/>
      <c r="L3" s="16"/>
      <c r="M3" s="16"/>
    </row>
    <row r="4" ht="12.75">
      <c r="B4" s="2"/>
    </row>
    <row r="5" spans="1:13" ht="43.5" customHeight="1">
      <c r="A5" s="32"/>
      <c r="B5" s="35" t="s">
        <v>0</v>
      </c>
      <c r="C5" s="27" t="s">
        <v>14</v>
      </c>
      <c r="D5" s="27" t="s">
        <v>15</v>
      </c>
      <c r="E5" s="27" t="s">
        <v>17</v>
      </c>
      <c r="F5" s="27" t="s">
        <v>16</v>
      </c>
      <c r="G5" s="31" t="s">
        <v>12</v>
      </c>
      <c r="H5" s="31"/>
      <c r="I5" s="31"/>
      <c r="J5" s="31"/>
      <c r="K5" s="31"/>
      <c r="L5" s="31"/>
      <c r="M5" s="31"/>
    </row>
    <row r="6" spans="1:13" ht="27" customHeight="1">
      <c r="A6" s="33"/>
      <c r="B6" s="35"/>
      <c r="C6" s="29"/>
      <c r="D6" s="29"/>
      <c r="E6" s="29"/>
      <c r="F6" s="29"/>
      <c r="G6" s="27" t="s">
        <v>10</v>
      </c>
      <c r="H6" s="27" t="s">
        <v>11</v>
      </c>
      <c r="I6" s="27" t="s">
        <v>22</v>
      </c>
      <c r="J6" s="27" t="s">
        <v>23</v>
      </c>
      <c r="K6" s="27" t="s">
        <v>24</v>
      </c>
      <c r="L6" s="27" t="s">
        <v>25</v>
      </c>
      <c r="M6" s="10" t="s">
        <v>13</v>
      </c>
    </row>
    <row r="7" spans="1:20" ht="145.5" customHeight="1">
      <c r="A7" s="34"/>
      <c r="B7" s="35"/>
      <c r="C7" s="30"/>
      <c r="D7" s="30"/>
      <c r="E7" s="30"/>
      <c r="F7" s="30"/>
      <c r="G7" s="30"/>
      <c r="H7" s="30"/>
      <c r="I7" s="30"/>
      <c r="J7" s="30"/>
      <c r="K7" s="28"/>
      <c r="L7" s="30"/>
      <c r="M7" s="11" t="s">
        <v>18</v>
      </c>
      <c r="O7" s="38"/>
      <c r="P7" s="38"/>
      <c r="Q7" s="38"/>
      <c r="R7" s="38"/>
      <c r="S7" s="38"/>
      <c r="T7" s="21"/>
    </row>
    <row r="8" spans="1:20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38"/>
      <c r="P8" s="38"/>
      <c r="Q8" s="38"/>
      <c r="R8" s="38"/>
      <c r="S8" s="38"/>
      <c r="T8" s="21"/>
    </row>
    <row r="9" spans="1:21" ht="15">
      <c r="A9" s="4"/>
      <c r="B9" s="12" t="s">
        <v>1</v>
      </c>
      <c r="C9" s="13">
        <v>220362.4</v>
      </c>
      <c r="D9" s="13">
        <v>355455.47</v>
      </c>
      <c r="E9" s="13">
        <v>-2980</v>
      </c>
      <c r="F9" s="13">
        <f>D9-C9-E9</f>
        <v>138073.06999999998</v>
      </c>
      <c r="G9" s="39">
        <v>43132.4</v>
      </c>
      <c r="H9" s="13">
        <v>48929.8</v>
      </c>
      <c r="I9" s="13">
        <v>1481.4</v>
      </c>
      <c r="J9" s="40">
        <v>17613.1</v>
      </c>
      <c r="K9" s="13">
        <v>12186.869999999999</v>
      </c>
      <c r="L9" s="13">
        <v>14729.5</v>
      </c>
      <c r="M9" s="13">
        <v>14729.5</v>
      </c>
      <c r="N9" s="18">
        <f>O9-F9</f>
        <v>0</v>
      </c>
      <c r="O9" s="18">
        <f>G9+H9+I9+J9+L9+K9</f>
        <v>138073.07</v>
      </c>
      <c r="P9" s="18"/>
      <c r="Q9" s="18">
        <f>O9+C9+E9</f>
        <v>355455.47</v>
      </c>
      <c r="S9" s="18">
        <f>G9+H9+I9+J9+K9+L9</f>
        <v>138073.07</v>
      </c>
      <c r="T9" s="20">
        <v>185639.566</v>
      </c>
      <c r="U9" s="18">
        <f>S9-T9</f>
        <v>-47566.495999999985</v>
      </c>
    </row>
    <row r="10" spans="1:21" ht="15">
      <c r="A10" s="4"/>
      <c r="B10" s="12" t="s">
        <v>2</v>
      </c>
      <c r="C10" s="13">
        <v>176945.6</v>
      </c>
      <c r="D10" s="13">
        <v>327189.19</v>
      </c>
      <c r="E10" s="13">
        <v>-420.29999999998836</v>
      </c>
      <c r="F10" s="13">
        <f aca="true" t="shared" si="0" ref="F10:F15">D10-C10-E10</f>
        <v>150663.88999999998</v>
      </c>
      <c r="G10" s="39">
        <v>20806.9</v>
      </c>
      <c r="H10" s="13">
        <v>40627.200000000004</v>
      </c>
      <c r="I10" s="13">
        <v>833.0799999999999</v>
      </c>
      <c r="J10" s="40">
        <v>51.21</v>
      </c>
      <c r="K10" s="13">
        <v>3395.399999999994</v>
      </c>
      <c r="L10" s="13">
        <v>84950.09999999999</v>
      </c>
      <c r="M10" s="13">
        <v>9340.4</v>
      </c>
      <c r="N10" s="18">
        <f aca="true" t="shared" si="1" ref="N10:N16">O10-F10</f>
        <v>0</v>
      </c>
      <c r="O10" s="18">
        <f aca="true" t="shared" si="2" ref="O10:O16">G10+H10+I10+J10+L10+K10</f>
        <v>150663.88999999998</v>
      </c>
      <c r="P10" s="18"/>
      <c r="Q10" s="18">
        <f aca="true" t="shared" si="3" ref="Q10:Q17">O10+C10+E10</f>
        <v>327189.19</v>
      </c>
      <c r="S10" s="18">
        <f aca="true" t="shared" si="4" ref="S10:S16">G10+H10+I10+J10+K10+L10</f>
        <v>150663.89</v>
      </c>
      <c r="T10" s="20">
        <v>163144.637</v>
      </c>
      <c r="U10" s="18">
        <f aca="true" t="shared" si="5" ref="U10:U17">S10-T10</f>
        <v>-12480.746999999974</v>
      </c>
    </row>
    <row r="11" spans="1:21" ht="15">
      <c r="A11" s="4"/>
      <c r="B11" s="12" t="s">
        <v>3</v>
      </c>
      <c r="C11" s="13">
        <v>44858.5</v>
      </c>
      <c r="D11" s="13">
        <v>109864.66500000001</v>
      </c>
      <c r="E11" s="13">
        <v>0</v>
      </c>
      <c r="F11" s="13">
        <f t="shared" si="0"/>
        <v>65006.16500000001</v>
      </c>
      <c r="G11" s="39">
        <v>1002</v>
      </c>
      <c r="H11" s="13">
        <v>6223.235</v>
      </c>
      <c r="I11" s="13">
        <v>268</v>
      </c>
      <c r="J11" s="40">
        <v>7.5</v>
      </c>
      <c r="K11" s="13">
        <v>3128.300000000003</v>
      </c>
      <c r="L11" s="13">
        <v>54377.130000000005</v>
      </c>
      <c r="M11" s="13">
        <v>26731.73</v>
      </c>
      <c r="N11" s="18">
        <f t="shared" si="1"/>
        <v>0</v>
      </c>
      <c r="O11" s="18">
        <f t="shared" si="2"/>
        <v>65006.16500000001</v>
      </c>
      <c r="P11" s="18"/>
      <c r="Q11" s="18">
        <f t="shared" si="3"/>
        <v>109864.66500000001</v>
      </c>
      <c r="S11" s="18">
        <f t="shared" si="4"/>
        <v>65006.16500000001</v>
      </c>
      <c r="T11" s="20">
        <v>66942.993</v>
      </c>
      <c r="U11" s="18">
        <f t="shared" si="5"/>
        <v>-1936.827999999994</v>
      </c>
    </row>
    <row r="12" spans="1:21" ht="15">
      <c r="A12" s="4"/>
      <c r="B12" s="12" t="s">
        <v>5</v>
      </c>
      <c r="C12" s="13">
        <v>46648.5</v>
      </c>
      <c r="D12" s="13">
        <v>140413.95</v>
      </c>
      <c r="E12" s="13">
        <v>0</v>
      </c>
      <c r="F12" s="13">
        <f t="shared" si="0"/>
        <v>93765.45000000001</v>
      </c>
      <c r="G12" s="39">
        <v>1185.4</v>
      </c>
      <c r="H12" s="13">
        <v>4588.28</v>
      </c>
      <c r="I12" s="13">
        <v>250.8</v>
      </c>
      <c r="J12" s="40">
        <v>15</v>
      </c>
      <c r="K12" s="13">
        <v>4500</v>
      </c>
      <c r="L12" s="13">
        <v>83225.97</v>
      </c>
      <c r="M12" s="13">
        <v>58839.47</v>
      </c>
      <c r="N12" s="18">
        <f t="shared" si="1"/>
        <v>0</v>
      </c>
      <c r="O12" s="18">
        <f t="shared" si="2"/>
        <v>93765.45</v>
      </c>
      <c r="P12" s="18"/>
      <c r="Q12" s="18">
        <f t="shared" si="3"/>
        <v>140413.95</v>
      </c>
      <c r="S12" s="18">
        <f t="shared" si="4"/>
        <v>93765.45</v>
      </c>
      <c r="T12" s="20">
        <v>79775.151</v>
      </c>
      <c r="U12" s="18">
        <f t="shared" si="5"/>
        <v>13990.298999999999</v>
      </c>
    </row>
    <row r="13" spans="1:21" ht="15">
      <c r="A13" s="4"/>
      <c r="B13" s="12" t="s">
        <v>6</v>
      </c>
      <c r="C13" s="13">
        <v>44652.6</v>
      </c>
      <c r="D13" s="13">
        <v>288828.72</v>
      </c>
      <c r="E13" s="13">
        <v>0</v>
      </c>
      <c r="F13" s="13">
        <f t="shared" si="0"/>
        <v>244176.11999999997</v>
      </c>
      <c r="G13" s="39">
        <v>916.6</v>
      </c>
      <c r="H13" s="13">
        <v>4848.69</v>
      </c>
      <c r="I13" s="13">
        <v>347.5</v>
      </c>
      <c r="J13" s="40">
        <v>3060.08</v>
      </c>
      <c r="K13" s="13">
        <v>4000</v>
      </c>
      <c r="L13" s="13">
        <v>231003.25</v>
      </c>
      <c r="M13" s="13">
        <v>201328.85</v>
      </c>
      <c r="N13" s="18">
        <f t="shared" si="1"/>
        <v>0</v>
      </c>
      <c r="O13" s="18">
        <f t="shared" si="2"/>
        <v>244176.12</v>
      </c>
      <c r="P13" s="18"/>
      <c r="Q13" s="18">
        <f t="shared" si="3"/>
        <v>288828.72</v>
      </c>
      <c r="S13" s="18">
        <f t="shared" si="4"/>
        <v>244176.12</v>
      </c>
      <c r="T13" s="20">
        <v>141991.403</v>
      </c>
      <c r="U13" s="18">
        <f t="shared" si="5"/>
        <v>102184.717</v>
      </c>
    </row>
    <row r="14" spans="1:21" ht="15">
      <c r="A14" s="4"/>
      <c r="B14" s="12" t="s">
        <v>7</v>
      </c>
      <c r="C14" s="13">
        <v>53953.2</v>
      </c>
      <c r="D14" s="13">
        <v>146997.385</v>
      </c>
      <c r="E14" s="13">
        <v>0</v>
      </c>
      <c r="F14" s="13">
        <f t="shared" si="0"/>
        <v>93044.18500000001</v>
      </c>
      <c r="G14" s="39">
        <v>1306.2</v>
      </c>
      <c r="H14" s="13">
        <v>0</v>
      </c>
      <c r="I14" s="13">
        <v>350.79999999999995</v>
      </c>
      <c r="J14" s="40">
        <v>240.68</v>
      </c>
      <c r="K14" s="13">
        <v>4003.5550000000076</v>
      </c>
      <c r="L14" s="13">
        <v>87142.95000000001</v>
      </c>
      <c r="M14" s="13">
        <v>59935.850000000006</v>
      </c>
      <c r="N14" s="18">
        <f t="shared" si="1"/>
        <v>0</v>
      </c>
      <c r="O14" s="18">
        <f t="shared" si="2"/>
        <v>93044.18500000001</v>
      </c>
      <c r="P14" s="18"/>
      <c r="Q14" s="18">
        <f t="shared" si="3"/>
        <v>146997.385</v>
      </c>
      <c r="S14" s="18">
        <f t="shared" si="4"/>
        <v>93044.18500000003</v>
      </c>
      <c r="T14" s="20">
        <v>67051.812</v>
      </c>
      <c r="U14" s="18">
        <f t="shared" si="5"/>
        <v>25992.37300000002</v>
      </c>
    </row>
    <row r="15" spans="1:21" ht="15">
      <c r="A15" s="4"/>
      <c r="B15" s="12" t="s">
        <v>4</v>
      </c>
      <c r="C15" s="13">
        <v>96752.2</v>
      </c>
      <c r="D15" s="13">
        <v>391239.565</v>
      </c>
      <c r="E15" s="13">
        <v>0</v>
      </c>
      <c r="F15" s="13">
        <f t="shared" si="0"/>
        <v>294487.365</v>
      </c>
      <c r="G15" s="39">
        <v>3589.4</v>
      </c>
      <c r="H15" s="13">
        <v>10447.475</v>
      </c>
      <c r="I15" s="13">
        <v>271.9</v>
      </c>
      <c r="J15" s="40">
        <v>3788.5499999999997</v>
      </c>
      <c r="K15" s="13">
        <v>0</v>
      </c>
      <c r="L15" s="13">
        <v>276390.04</v>
      </c>
      <c r="M15" s="13">
        <v>213458.44</v>
      </c>
      <c r="N15" s="18">
        <f t="shared" si="1"/>
        <v>0</v>
      </c>
      <c r="O15" s="18">
        <f t="shared" si="2"/>
        <v>294487.365</v>
      </c>
      <c r="P15" s="18"/>
      <c r="Q15" s="18">
        <f t="shared" si="3"/>
        <v>391239.565</v>
      </c>
      <c r="S15" s="18">
        <f t="shared" si="4"/>
        <v>294487.365</v>
      </c>
      <c r="T15" s="20">
        <v>228629.15799999997</v>
      </c>
      <c r="U15" s="18">
        <f t="shared" si="5"/>
        <v>65858.20700000002</v>
      </c>
    </row>
    <row r="16" spans="1:21" ht="15">
      <c r="A16" s="4"/>
      <c r="B16" s="12" t="s">
        <v>8</v>
      </c>
      <c r="C16" s="13">
        <v>128120.9</v>
      </c>
      <c r="D16" s="13">
        <v>358494.66000000003</v>
      </c>
      <c r="E16" s="13">
        <v>0</v>
      </c>
      <c r="F16" s="13">
        <f>D16-C16-E16</f>
        <v>230373.76000000004</v>
      </c>
      <c r="G16" s="39">
        <v>3518.4</v>
      </c>
      <c r="H16" s="13">
        <v>8138.385</v>
      </c>
      <c r="I16" s="13">
        <v>596.4</v>
      </c>
      <c r="J16" s="40">
        <v>3029.85</v>
      </c>
      <c r="K16" s="13">
        <v>10943.35500000001</v>
      </c>
      <c r="L16" s="13">
        <v>204147.37</v>
      </c>
      <c r="M16" s="13">
        <v>137589.07</v>
      </c>
      <c r="N16" s="18">
        <f t="shared" si="1"/>
        <v>0</v>
      </c>
      <c r="O16" s="18">
        <f t="shared" si="2"/>
        <v>230373.76</v>
      </c>
      <c r="P16" s="18"/>
      <c r="Q16" s="18">
        <f t="shared" si="3"/>
        <v>358494.66000000003</v>
      </c>
      <c r="S16" s="18">
        <f t="shared" si="4"/>
        <v>230373.76</v>
      </c>
      <c r="T16" s="20">
        <v>177473.275</v>
      </c>
      <c r="U16" s="18">
        <f t="shared" si="5"/>
        <v>52900.485000000015</v>
      </c>
    </row>
    <row r="17" spans="1:21" ht="14.25">
      <c r="A17" s="4"/>
      <c r="B17" s="14" t="s">
        <v>9</v>
      </c>
      <c r="C17" s="15">
        <f>SUM(C9:C16)</f>
        <v>812293.8999999999</v>
      </c>
      <c r="D17" s="15">
        <f>SUM(D9:D16)</f>
        <v>2118483.605</v>
      </c>
      <c r="E17" s="15">
        <f aca="true" t="shared" si="6" ref="E17:K17">SUM(E9:E16)</f>
        <v>-3400.2999999999884</v>
      </c>
      <c r="F17" s="15">
        <f>SUM(F9:F16)</f>
        <v>1309590.0050000001</v>
      </c>
      <c r="G17" s="15">
        <f t="shared" si="6"/>
        <v>75457.29999999999</v>
      </c>
      <c r="H17" s="15">
        <f t="shared" si="6"/>
        <v>123803.065</v>
      </c>
      <c r="I17" s="15">
        <f t="shared" si="6"/>
        <v>4399.88</v>
      </c>
      <c r="J17" s="15">
        <f>SUM(J9:J16)</f>
        <v>27805.969999999998</v>
      </c>
      <c r="K17" s="15">
        <f t="shared" si="6"/>
        <v>42157.48000000001</v>
      </c>
      <c r="L17" s="15">
        <f>SUM(L9:L16)</f>
        <v>1035966.3099999999</v>
      </c>
      <c r="M17" s="15">
        <f>SUM(M9:M16)</f>
        <v>721953.31</v>
      </c>
      <c r="N17" s="18"/>
      <c r="O17" s="18">
        <f>O9+O10+O11+O12+O13+O14+O15+O16</f>
        <v>1309590.0050000001</v>
      </c>
      <c r="P17" s="18"/>
      <c r="Q17" s="18">
        <f t="shared" si="3"/>
        <v>2118483.6050000004</v>
      </c>
      <c r="S17" s="18">
        <f>SUM(S9:S16)</f>
        <v>1309590.0050000001</v>
      </c>
      <c r="T17" s="20">
        <f>SUM(T9:T16)</f>
        <v>1110647.9949999999</v>
      </c>
      <c r="U17" s="18">
        <f t="shared" si="5"/>
        <v>198942.01000000024</v>
      </c>
    </row>
    <row r="18" spans="1:21" s="8" customFormat="1" ht="17.25" customHeight="1">
      <c r="A18" s="7"/>
      <c r="B18" s="7"/>
      <c r="C18" s="19"/>
      <c r="D18" s="19"/>
      <c r="E18" s="19"/>
      <c r="F18" s="19"/>
      <c r="N18" s="19"/>
      <c r="O18" s="19"/>
      <c r="P18" s="19"/>
      <c r="Q18" s="19"/>
      <c r="R18" s="19"/>
      <c r="S18" s="19"/>
      <c r="T18" s="19"/>
      <c r="U18" s="19"/>
    </row>
    <row r="19" spans="2:20" s="20" customFormat="1" ht="12.75" customHeight="1" hidden="1">
      <c r="B19" s="25"/>
      <c r="D19" s="18">
        <f>C9+E9+O9</f>
        <v>355455.47</v>
      </c>
      <c r="G19" s="18"/>
      <c r="M19" s="26"/>
      <c r="T19" s="21"/>
    </row>
    <row r="20" spans="2:20" s="20" customFormat="1" ht="12.75" customHeight="1" hidden="1">
      <c r="B20" s="25"/>
      <c r="D20" s="18">
        <f aca="true" t="shared" si="7" ref="D20:D27">C10+E10+O10</f>
        <v>327189.19</v>
      </c>
      <c r="E20" s="18"/>
      <c r="M20" s="26"/>
      <c r="T20" s="21"/>
    </row>
    <row r="21" spans="2:20" s="20" customFormat="1" ht="12.75" customHeight="1" hidden="1">
      <c r="B21" s="25"/>
      <c r="D21" s="18">
        <f t="shared" si="7"/>
        <v>109864.66500000001</v>
      </c>
      <c r="E21" s="18"/>
      <c r="T21" s="21"/>
    </row>
    <row r="22" spans="2:20" s="20" customFormat="1" ht="12.75" hidden="1">
      <c r="B22" s="25"/>
      <c r="D22" s="18">
        <f t="shared" si="7"/>
        <v>140413.95</v>
      </c>
      <c r="E22" s="18"/>
      <c r="T22" s="21"/>
    </row>
    <row r="23" spans="2:20" s="20" customFormat="1" ht="12.75" hidden="1">
      <c r="B23" s="25"/>
      <c r="D23" s="18">
        <f t="shared" si="7"/>
        <v>288828.72</v>
      </c>
      <c r="E23" s="18"/>
      <c r="T23" s="21"/>
    </row>
    <row r="24" spans="2:20" s="20" customFormat="1" ht="12.75" hidden="1">
      <c r="B24" s="25"/>
      <c r="D24" s="18">
        <f t="shared" si="7"/>
        <v>146997.385</v>
      </c>
      <c r="E24" s="18"/>
      <c r="T24" s="21"/>
    </row>
    <row r="25" spans="2:20" s="20" customFormat="1" ht="12.75" hidden="1">
      <c r="B25" s="25"/>
      <c r="D25" s="18">
        <f t="shared" si="7"/>
        <v>391239.565</v>
      </c>
      <c r="E25" s="18"/>
      <c r="T25" s="21"/>
    </row>
    <row r="26" spans="2:20" s="20" customFormat="1" ht="12.75" hidden="1">
      <c r="B26" s="25"/>
      <c r="D26" s="18">
        <f t="shared" si="7"/>
        <v>358494.66000000003</v>
      </c>
      <c r="E26" s="18"/>
      <c r="T26" s="21"/>
    </row>
    <row r="27" spans="2:20" s="20" customFormat="1" ht="12.75" hidden="1">
      <c r="B27" s="25"/>
      <c r="D27" s="18">
        <f t="shared" si="7"/>
        <v>2118483.605</v>
      </c>
      <c r="E27" s="18"/>
      <c r="T27" s="21"/>
    </row>
    <row r="28" spans="3:20" ht="12.75">
      <c r="C28" s="20"/>
      <c r="D28" s="24"/>
      <c r="E28" s="18"/>
      <c r="F28" s="20"/>
      <c r="K28" s="6"/>
      <c r="S28" s="20"/>
      <c r="T28" s="21"/>
    </row>
    <row r="29" spans="3:20" ht="12.75">
      <c r="C29" s="20"/>
      <c r="D29" s="21"/>
      <c r="E29" s="20"/>
      <c r="F29" s="20"/>
      <c r="K29" s="6"/>
      <c r="O29" s="38"/>
      <c r="P29" s="38"/>
      <c r="Q29" s="38"/>
      <c r="R29" s="38"/>
      <c r="S29" s="38"/>
      <c r="T29" s="21"/>
    </row>
    <row r="30" spans="3:20" ht="12.75">
      <c r="C30" s="20"/>
      <c r="D30" s="21"/>
      <c r="E30" s="20"/>
      <c r="F30" s="20"/>
      <c r="K30" s="6"/>
      <c r="O30" s="21"/>
      <c r="P30" s="21"/>
      <c r="Q30" s="21"/>
      <c r="R30" s="21"/>
      <c r="S30" s="21"/>
      <c r="T30" s="21"/>
    </row>
    <row r="31" spans="3:11" ht="12.75">
      <c r="C31" s="20"/>
      <c r="D31" s="21"/>
      <c r="E31" s="20"/>
      <c r="F31" s="20"/>
      <c r="K31" s="6"/>
    </row>
    <row r="32" spans="4:11" ht="12.75">
      <c r="D32" s="21"/>
      <c r="K32" s="6"/>
    </row>
    <row r="33" spans="2:13" ht="18.75">
      <c r="B33" s="22" t="s">
        <v>20</v>
      </c>
      <c r="C33" s="23"/>
      <c r="D33" s="23"/>
      <c r="E33" s="23"/>
      <c r="F33" s="23"/>
      <c r="G33" s="23"/>
      <c r="H33" s="23"/>
      <c r="I33" s="23"/>
      <c r="J33" s="6"/>
      <c r="K33" s="6"/>
      <c r="L33" s="6"/>
      <c r="M33" s="6"/>
    </row>
    <row r="34" spans="2:11" ht="18.75">
      <c r="B34" s="22" t="s">
        <v>21</v>
      </c>
      <c r="C34" s="22"/>
      <c r="D34" s="22"/>
      <c r="E34" s="22"/>
      <c r="F34" s="22"/>
      <c r="G34" s="22"/>
      <c r="H34" s="22" t="s">
        <v>19</v>
      </c>
      <c r="I34" s="22"/>
      <c r="K34" s="6"/>
    </row>
    <row r="35" ht="12.75">
      <c r="K35" s="6"/>
    </row>
    <row r="36" ht="12.75">
      <c r="K36" s="6"/>
    </row>
    <row r="38" ht="12.75">
      <c r="M38" s="6"/>
    </row>
    <row r="41" ht="12.75">
      <c r="M41" s="9"/>
    </row>
    <row r="43" ht="12.75">
      <c r="M43" s="6"/>
    </row>
    <row r="45" ht="12.75">
      <c r="I45" s="6"/>
    </row>
    <row r="48" ht="12.75">
      <c r="I48" s="6"/>
    </row>
    <row r="50" ht="12.75">
      <c r="I50" s="6"/>
    </row>
  </sheetData>
  <sheetProtection/>
  <mergeCells count="15">
    <mergeCell ref="B2:M2"/>
    <mergeCell ref="J6:J7"/>
    <mergeCell ref="I6:I7"/>
    <mergeCell ref="C3:I3"/>
    <mergeCell ref="D5:D7"/>
    <mergeCell ref="C5:C7"/>
    <mergeCell ref="K6:K7"/>
    <mergeCell ref="E5:E7"/>
    <mergeCell ref="F5:F7"/>
    <mergeCell ref="G5:M5"/>
    <mergeCell ref="L6:L7"/>
    <mergeCell ref="A5:A7"/>
    <mergeCell ref="B5:B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2023-05-19T10:44:55Z</dcterms:modified>
  <cp:category/>
  <cp:version/>
  <cp:contentType/>
  <cp:contentStatus/>
</cp:coreProperties>
</file>